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<sst xmlns="http://schemas.openxmlformats.org/spreadsheetml/2006/main" count="11" uniqueCount="11">
  <si>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Copyright © Larson Texts, Inc. All rights reserved.</t>
  </si>
  <si>
    <t>Balance before Payment</t>
  </si>
  <si>
    <t>Monthly Interest</t>
  </si>
  <si>
    <t>Monthly Payment</t>
  </si>
  <si>
    <t>Balance after Payment</t>
  </si>
  <si>
    <t>Amount of loan:</t>
  </si>
  <si>
    <t>APR:</t>
  </si>
  <si>
    <t>Length of loan (in months):</t>
  </si>
  <si>
    <t>Payment Number</t>
  </si>
  <si>
    <t>Enter the values for the loan.</t>
  </si>
  <si>
    <t>Section 6.2 - Example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</si>
</sst>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0" fontId="5" fillId="2" borderId="1" xfId="1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 topLeftCell="A1">
      <pane ySplit="9" topLeftCell="BM10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8.28125" style="2" customWidth="1"/>
    <col min="2" max="2" width="17.421875" style="0" customWidth="1"/>
    <col min="3" max="3" width="18.00390625" style="0" customWidth="1"/>
    <col min="4" max="4" width="18.421875" style="0" customWidth="1"/>
    <col min="5" max="5" width="16.7109375" style="15" customWidth="1"/>
    <col min="6" max="6" width="9.8515625" style="0" customWidth="1"/>
  </cols>
  <sheetData>
    <row r="1" ht="15.75">
      <c r="A1" s="4" t="s">
        <v>10</v>
      </c>
    </row>
    <row r="2" ht="12.75">
      <c r="A2" s="1" t="s">
        <v>9</v>
      </c>
    </row>
    <row r="3" ht="12.75">
      <c r="A3" s="1"/>
    </row>
    <row r="4" spans="1:4" ht="12.75">
      <c r="A4" s="19"/>
      <c r="B4" s="20"/>
      <c r="C4" s="20"/>
      <c r="D4" s="20"/>
    </row>
    <row r="5" spans="1:5" s="2" customFormat="1" ht="12.75">
      <c r="A5" s="1"/>
      <c r="B5" s="6" t="s">
        <v>5</v>
      </c>
      <c r="C5" s="12">
        <v>25000</v>
      </c>
      <c r="D5"/>
      <c r="E5" s="16"/>
    </row>
    <row r="6" spans="2:6" s="2" customFormat="1" ht="25.5">
      <c r="B6" s="8" t="s">
        <v>7</v>
      </c>
      <c r="C6" s="13">
        <v>60</v>
      </c>
      <c r="E6" s="16"/>
      <c r="F6" s="1"/>
    </row>
    <row r="7" spans="2:5" s="2" customFormat="1" ht="12.75">
      <c r="B7" s="6" t="s">
        <v>6</v>
      </c>
      <c r="C7" s="14">
        <v>0.08</v>
      </c>
      <c r="D7" s="21"/>
      <c r="E7" s="16"/>
    </row>
    <row r="8" spans="4:5" s="2" customFormat="1" ht="12.75">
      <c r="D8" s="6"/>
      <c r="E8" s="17"/>
    </row>
    <row r="9" spans="1:6" ht="25.5">
      <c r="A9" s="8" t="s">
        <v>8</v>
      </c>
      <c r="B9" s="8" t="s">
        <v>1</v>
      </c>
      <c r="C9" s="7" t="s">
        <v>2</v>
      </c>
      <c r="D9" s="8" t="s">
        <v>3</v>
      </c>
      <c r="E9" s="8" t="s">
        <v>4</v>
      </c>
      <c r="F9" s="3"/>
    </row>
    <row r="10" spans="1:6" ht="12.75">
      <c r="A10" s="9">
        <v>1</v>
      </c>
      <c r="B10" s="10">
        <f>C5</f>
        <v>25000</v>
      </c>
      <c r="C10" s="11">
        <f>IF(A10&lt;=$C$6,B10*$C$7/12,"")</f>
        <v>166.66666666666666</v>
      </c>
      <c r="D10" s="11">
        <f>IF(A10&lt;=$C$6,-PMT($C$7/12,$C$6,$C$5),"")</f>
        <v>506.9098572103455</v>
      </c>
      <c r="E10" s="18">
        <f>IF(A10&lt;=$C$6,B10+C10-D10,"")</f>
        <v>24659.75680945632</v>
      </c>
      <c r="F10" s="3"/>
    </row>
    <row r="11" spans="1:5" ht="12.75">
      <c r="A11" s="9">
        <f>IF(A10&gt;=$C$6,"",A10+1)</f>
        <v>2</v>
      </c>
      <c r="B11" s="10">
        <f>IF(A11&lt;=$C$6,E10,"")</f>
        <v>24659.75680945632</v>
      </c>
      <c r="C11" s="11">
        <f aca="true" t="shared" si="0" ref="C11:C69">IF(A11&lt;=$C$6,B11*$C$7/12,"")</f>
        <v>164.3983787297088</v>
      </c>
      <c r="D11" s="11">
        <f aca="true" t="shared" si="1" ref="D11:D69">IF(A11&lt;=$C$6,-PMT($C$7/12,$C$6,$C$5),"")</f>
        <v>506.9098572103455</v>
      </c>
      <c r="E11" s="18">
        <f aca="true" t="shared" si="2" ref="E11:E69">IF(A11&lt;=$C$6,B11+C11-D11,"")</f>
        <v>24317.245330975682</v>
      </c>
    </row>
    <row r="12" spans="1:5" ht="12.75">
      <c r="A12" s="9">
        <f>IF(A11&gt;=$C$6,"",A11+1)</f>
        <v>3</v>
      </c>
      <c r="B12" s="10">
        <f>IF(A12&lt;=$C$6,E11,"")</f>
        <v>24317.245330975682</v>
      </c>
      <c r="C12" s="11">
        <f t="shared" si="0"/>
        <v>162.11496887317122</v>
      </c>
      <c r="D12" s="11">
        <f t="shared" si="1"/>
        <v>506.9098572103455</v>
      </c>
      <c r="E12" s="18">
        <f t="shared" si="2"/>
        <v>23972.450442638507</v>
      </c>
    </row>
    <row r="13" spans="1:5" ht="12.75">
      <c r="A13" s="9">
        <f>IF(A12&gt;=$C$6,"",A12+1)</f>
        <v>4</v>
      </c>
      <c r="B13" s="10">
        <f>IF(A13&lt;=$C$6,E12,"")</f>
        <v>23972.450442638507</v>
      </c>
      <c r="C13" s="11">
        <f t="shared" si="0"/>
        <v>159.81633628425672</v>
      </c>
      <c r="D13" s="11">
        <f t="shared" si="1"/>
        <v>506.9098572103455</v>
      </c>
      <c r="E13" s="18">
        <f t="shared" si="2"/>
        <v>23625.356921712417</v>
      </c>
    </row>
    <row r="14" spans="1:5" ht="12.75">
      <c r="A14" s="9">
        <f>IF(A13&gt;=$C$6,"",A13+1)</f>
        <v>5</v>
      </c>
      <c r="B14" s="10">
        <f>IF(A14&lt;=$C$6,E13,"")</f>
        <v>23625.356921712417</v>
      </c>
      <c r="C14" s="11">
        <f t="shared" si="0"/>
        <v>157.5023794780828</v>
      </c>
      <c r="D14" s="11">
        <f t="shared" si="1"/>
        <v>506.9098572103455</v>
      </c>
      <c r="E14" s="18">
        <f t="shared" si="2"/>
        <v>23275.949443980153</v>
      </c>
    </row>
    <row r="15" spans="1:5" ht="12.75">
      <c r="A15" s="9">
        <f>IF(A14&gt;=$C$6,"",A14+1)</f>
        <v>6</v>
      </c>
      <c r="B15" s="10">
        <f>IF(A15&lt;=$C$6,E14,"")</f>
        <v>23275.949443980153</v>
      </c>
      <c r="C15" s="11">
        <f t="shared" si="0"/>
        <v>155.172996293201</v>
      </c>
      <c r="D15" s="11">
        <f t="shared" si="1"/>
        <v>506.9098572103455</v>
      </c>
      <c r="E15" s="18">
        <f t="shared" si="2"/>
        <v>22924.212583063007</v>
      </c>
    </row>
    <row r="16" spans="1:5" ht="12.75">
      <c r="A16" s="9">
        <f>IF(A15&gt;=$C$6,"",A15+1)</f>
        <v>7</v>
      </c>
      <c r="B16" s="10">
        <f>IF(A16&lt;=$C$6,E15,"")</f>
        <v>22924.212583063007</v>
      </c>
      <c r="C16" s="11">
        <f t="shared" si="0"/>
        <v>152.8280838870867</v>
      </c>
      <c r="D16" s="11">
        <f t="shared" si="1"/>
        <v>506.9098572103455</v>
      </c>
      <c r="E16" s="18">
        <f t="shared" si="2"/>
        <v>22570.130809739745</v>
      </c>
    </row>
    <row r="17" spans="1:5" ht="12.75">
      <c r="A17" s="9">
        <f>IF(A16&gt;=$C$6,"",A16+1)</f>
        <v>8</v>
      </c>
      <c r="B17" s="10">
        <f>IF(A17&lt;=$C$6,E16,"")</f>
        <v>22570.130809739745</v>
      </c>
      <c r="C17" s="11">
        <f t="shared" si="0"/>
        <v>150.4675387315983</v>
      </c>
      <c r="D17" s="11">
        <f t="shared" si="1"/>
        <v>506.9098572103455</v>
      </c>
      <c r="E17" s="18">
        <f t="shared" si="2"/>
        <v>22213.688491260997</v>
      </c>
    </row>
    <row r="18" spans="1:5" ht="12.75">
      <c r="A18" s="9">
        <f>IF(A17&gt;=$C$6,"",A17+1)</f>
        <v>9</v>
      </c>
      <c r="B18" s="10">
        <f>IF(A18&lt;=$C$6,E17,"")</f>
        <v>22213.688491260997</v>
      </c>
      <c r="C18" s="11">
        <f t="shared" si="0"/>
        <v>148.09125660840664</v>
      </c>
      <c r="D18" s="11">
        <f t="shared" si="1"/>
        <v>506.9098572103455</v>
      </c>
      <c r="E18" s="18">
        <f t="shared" si="2"/>
        <v>21854.869890659058</v>
      </c>
    </row>
    <row r="19" spans="1:5" ht="12.75">
      <c r="A19" s="9">
        <f>IF(A18&gt;=$C$6,"",A18+1)</f>
        <v>10</v>
      </c>
      <c r="B19" s="10">
        <f>IF(A19&lt;=$C$6,E18,"")</f>
        <v>21854.869890659058</v>
      </c>
      <c r="C19" s="11">
        <f t="shared" si="0"/>
        <v>145.69913260439372</v>
      </c>
      <c r="D19" s="11">
        <f t="shared" si="1"/>
        <v>506.9098572103455</v>
      </c>
      <c r="E19" s="18">
        <f t="shared" si="2"/>
        <v>21493.659166053105</v>
      </c>
    </row>
    <row r="20" spans="1:5" ht="12.75">
      <c r="A20" s="9">
        <f>IF(A19&gt;=$C$6,"",A19+1)</f>
        <v>11</v>
      </c>
      <c r="B20" s="10">
        <f>IF(A20&lt;=$C$6,E19,"")</f>
        <v>21493.659166053105</v>
      </c>
      <c r="C20" s="11">
        <f t="shared" si="0"/>
        <v>143.2910611070207</v>
      </c>
      <c r="D20" s="11">
        <f t="shared" si="1"/>
        <v>506.9098572103455</v>
      </c>
      <c r="E20" s="18">
        <f t="shared" si="2"/>
        <v>21130.04036994978</v>
      </c>
    </row>
    <row r="21" spans="1:5" ht="12.75">
      <c r="A21" s="9">
        <f>IF(A20&gt;=$C$6,"",A20+1)</f>
        <v>12</v>
      </c>
      <c r="B21" s="10">
        <f>IF(A21&lt;=$C$6,E20,"")</f>
        <v>21130.04036994978</v>
      </c>
      <c r="C21" s="11">
        <f t="shared" si="0"/>
        <v>140.86693579966519</v>
      </c>
      <c r="D21" s="11">
        <f t="shared" si="1"/>
        <v>506.9098572103455</v>
      </c>
      <c r="E21" s="18">
        <f t="shared" si="2"/>
        <v>20763.9974485391</v>
      </c>
    </row>
    <row r="22" spans="1:5" ht="12.75">
      <c r="A22" s="9">
        <f>IF(A21&gt;=$C$6,"",A21+1)</f>
        <v>13</v>
      </c>
      <c r="B22" s="10">
        <f>IF(A22&lt;=$C$6,E21,"")</f>
        <v>20763.9974485391</v>
      </c>
      <c r="C22" s="11">
        <f t="shared" si="0"/>
        <v>138.42664965692734</v>
      </c>
      <c r="D22" s="11">
        <f t="shared" si="1"/>
        <v>506.9098572103455</v>
      </c>
      <c r="E22" s="18">
        <f t="shared" si="2"/>
        <v>20395.51424098568</v>
      </c>
    </row>
    <row r="23" spans="1:5" ht="12.75">
      <c r="A23" s="9">
        <f>IF(A22&gt;=$C$6,"",A22+1)</f>
        <v>14</v>
      </c>
      <c r="B23" s="10">
        <f>IF(A23&lt;=$C$6,E22,"")</f>
        <v>20395.51424098568</v>
      </c>
      <c r="C23" s="11">
        <f t="shared" si="0"/>
        <v>135.97009493990456</v>
      </c>
      <c r="D23" s="11">
        <f t="shared" si="1"/>
        <v>506.9098572103455</v>
      </c>
      <c r="E23" s="18">
        <f t="shared" si="2"/>
        <v>20024.57447871524</v>
      </c>
    </row>
    <row r="24" spans="1:5" ht="12.75">
      <c r="A24" s="9">
        <f>IF(A23&gt;=$C$6,"",A23+1)</f>
        <v>15</v>
      </c>
      <c r="B24" s="10">
        <f>IF(A24&lt;=$C$6,E23,"")</f>
        <v>20024.57447871524</v>
      </c>
      <c r="C24" s="11">
        <f t="shared" si="0"/>
        <v>133.49716319143494</v>
      </c>
      <c r="D24" s="11">
        <f t="shared" si="1"/>
        <v>506.9098572103455</v>
      </c>
      <c r="E24" s="18">
        <f t="shared" si="2"/>
        <v>19651.161784696327</v>
      </c>
    </row>
    <row r="25" spans="1:5" ht="12.75">
      <c r="A25" s="9">
        <f>IF(A24&gt;=$C$6,"",A24+1)</f>
        <v>16</v>
      </c>
      <c r="B25" s="10">
        <f>IF(A25&lt;=$C$6,E24,"")</f>
        <v>19651.161784696327</v>
      </c>
      <c r="C25" s="11">
        <f t="shared" si="0"/>
        <v>131.00774523130886</v>
      </c>
      <c r="D25" s="11">
        <f t="shared" si="1"/>
        <v>506.9098572103455</v>
      </c>
      <c r="E25" s="18">
        <f t="shared" si="2"/>
        <v>19275.25967271729</v>
      </c>
    </row>
    <row r="26" spans="1:5" ht="12.75">
      <c r="A26" s="9">
        <f>IF(A25&gt;=$C$6,"",A25+1)</f>
        <v>17</v>
      </c>
      <c r="B26" s="10">
        <f>IF(A26&lt;=$C$6,E25,"")</f>
        <v>19275.25967271729</v>
      </c>
      <c r="C26" s="11">
        <f t="shared" si="0"/>
        <v>128.50173115144858</v>
      </c>
      <c r="D26" s="11">
        <f t="shared" si="1"/>
        <v>506.9098572103455</v>
      </c>
      <c r="E26" s="18">
        <f t="shared" si="2"/>
        <v>18896.851546658392</v>
      </c>
    </row>
    <row r="27" spans="1:5" ht="12.75">
      <c r="A27" s="9">
        <f>IF(A26&gt;=$C$6,"",A26+1)</f>
        <v>18</v>
      </c>
      <c r="B27" s="10">
        <f>IF(A27&lt;=$C$6,E26,"")</f>
        <v>18896.851546658392</v>
      </c>
      <c r="C27" s="11">
        <f t="shared" si="0"/>
        <v>125.97901031105596</v>
      </c>
      <c r="D27" s="11">
        <f t="shared" si="1"/>
        <v>506.9098572103455</v>
      </c>
      <c r="E27" s="18">
        <f t="shared" si="2"/>
        <v>18515.920699759103</v>
      </c>
    </row>
    <row r="28" spans="1:5" ht="12.75">
      <c r="A28" s="9">
        <f>IF(A27&gt;=$C$6,"",A27+1)</f>
        <v>19</v>
      </c>
      <c r="B28" s="10">
        <f>IF(A28&lt;=$C$6,E27,"")</f>
        <v>18515.920699759103</v>
      </c>
      <c r="C28" s="11">
        <f t="shared" si="0"/>
        <v>123.43947133172736</v>
      </c>
      <c r="D28" s="11">
        <f t="shared" si="1"/>
        <v>506.9098572103455</v>
      </c>
      <c r="E28" s="18">
        <f t="shared" si="2"/>
        <v>18132.450313880483</v>
      </c>
    </row>
    <row r="29" spans="1:5" ht="12.75">
      <c r="A29" s="9">
        <f>IF(A28&gt;=$C$6,"",A28+1)</f>
        <v>20</v>
      </c>
      <c r="B29" s="10">
        <f>IF(A29&lt;=$C$6,E28,"")</f>
        <v>18132.450313880483</v>
      </c>
      <c r="C29" s="11">
        <f t="shared" si="0"/>
        <v>120.88300209253656</v>
      </c>
      <c r="D29" s="11">
        <f t="shared" si="1"/>
        <v>506.9098572103455</v>
      </c>
      <c r="E29" s="18">
        <f t="shared" si="2"/>
        <v>17746.423458762674</v>
      </c>
    </row>
    <row r="30" spans="1:5" ht="12.75">
      <c r="A30" s="9">
        <f>IF(A29&gt;=$C$6,"",A29+1)</f>
        <v>21</v>
      </c>
      <c r="B30" s="10">
        <f>IF(A30&lt;=$C$6,E29,"")</f>
        <v>17746.423458762674</v>
      </c>
      <c r="C30" s="11">
        <f t="shared" si="0"/>
        <v>118.3094897250845</v>
      </c>
      <c r="D30" s="11">
        <f t="shared" si="1"/>
        <v>506.9098572103455</v>
      </c>
      <c r="E30" s="18">
        <f t="shared" si="2"/>
        <v>17357.823091277412</v>
      </c>
    </row>
    <row r="31" spans="1:5" ht="12.75">
      <c r="A31" s="9">
        <f>IF(A30&gt;=$C$6,"",A30+1)</f>
        <v>22</v>
      </c>
      <c r="B31" s="10">
        <f>IF(A31&lt;=$C$6,E30,"")</f>
        <v>17357.823091277412</v>
      </c>
      <c r="C31" s="11">
        <f t="shared" si="0"/>
        <v>115.71882060851608</v>
      </c>
      <c r="D31" s="11">
        <f t="shared" si="1"/>
        <v>506.9098572103455</v>
      </c>
      <c r="E31" s="18">
        <f t="shared" si="2"/>
        <v>16966.63205467558</v>
      </c>
    </row>
    <row r="32" spans="1:5" ht="12.75">
      <c r="A32" s="9">
        <f>IF(A31&gt;=$C$6,"",A31+1)</f>
        <v>23</v>
      </c>
      <c r="B32" s="10">
        <f>IF(A32&lt;=$C$6,E31,"")</f>
        <v>16966.63205467558</v>
      </c>
      <c r="C32" s="11">
        <f t="shared" si="0"/>
        <v>113.11088036450388</v>
      </c>
      <c r="D32" s="11">
        <f t="shared" si="1"/>
        <v>506.9098572103455</v>
      </c>
      <c r="E32" s="18">
        <f t="shared" si="2"/>
        <v>16572.83307782974</v>
      </c>
    </row>
    <row r="33" spans="1:5" ht="12.75">
      <c r="A33" s="9">
        <f>IF(A32&gt;=$C$6,"",A32+1)</f>
        <v>24</v>
      </c>
      <c r="B33" s="10">
        <f>IF(A33&lt;=$C$6,E32,"")</f>
        <v>16572.83307782974</v>
      </c>
      <c r="C33" s="11">
        <f t="shared" si="0"/>
        <v>110.48555385219827</v>
      </c>
      <c r="D33" s="11">
        <f t="shared" si="1"/>
        <v>506.9098572103455</v>
      </c>
      <c r="E33" s="18">
        <f t="shared" si="2"/>
        <v>16176.408774471593</v>
      </c>
    </row>
    <row r="34" spans="1:5" ht="12.75">
      <c r="A34" s="9">
        <f>IF(A33&gt;=$C$6,"",A33+1)</f>
        <v>25</v>
      </c>
      <c r="B34" s="10">
        <f>IF(A34&lt;=$C$6,E33,"")</f>
        <v>16176.408774471593</v>
      </c>
      <c r="C34" s="11">
        <f t="shared" si="0"/>
        <v>107.84272516314395</v>
      </c>
      <c r="D34" s="11">
        <f t="shared" si="1"/>
        <v>506.9098572103455</v>
      </c>
      <c r="E34" s="18">
        <f t="shared" si="2"/>
        <v>15777.341642424391</v>
      </c>
    </row>
    <row r="35" spans="1:5" ht="12.75">
      <c r="A35" s="9">
        <f>IF(A34&gt;=$C$6,"",A34+1)</f>
        <v>26</v>
      </c>
      <c r="B35" s="10">
        <f>IF(A35&lt;=$C$6,E34,"")</f>
        <v>15777.341642424391</v>
      </c>
      <c r="C35" s="11">
        <f t="shared" si="0"/>
        <v>105.18227761616261</v>
      </c>
      <c r="D35" s="11">
        <f t="shared" si="1"/>
        <v>506.9098572103455</v>
      </c>
      <c r="E35" s="18">
        <f t="shared" si="2"/>
        <v>15375.61406283021</v>
      </c>
    </row>
    <row r="36" spans="1:5" ht="12.75">
      <c r="A36" s="9">
        <f>IF(A35&gt;=$C$6,"",A35+1)</f>
        <v>27</v>
      </c>
      <c r="B36" s="10">
        <f>IF(A36&lt;=$C$6,E35,"")</f>
        <v>15375.61406283021</v>
      </c>
      <c r="C36" s="11">
        <f t="shared" si="0"/>
        <v>102.5040937522014</v>
      </c>
      <c r="D36" s="11">
        <f t="shared" si="1"/>
        <v>506.9098572103455</v>
      </c>
      <c r="E36" s="18">
        <f t="shared" si="2"/>
        <v>14971.208299372065</v>
      </c>
    </row>
    <row r="37" spans="1:5" ht="12.75">
      <c r="A37" s="9">
        <f>IF(A36&gt;=$C$6,"",A36+1)</f>
        <v>28</v>
      </c>
      <c r="B37" s="10">
        <f>IF(A37&lt;=$C$6,E36,"")</f>
        <v>14971.208299372065</v>
      </c>
      <c r="C37" s="11">
        <f t="shared" si="0"/>
        <v>99.80805532914711</v>
      </c>
      <c r="D37" s="11">
        <f t="shared" si="1"/>
        <v>506.9098572103455</v>
      </c>
      <c r="E37" s="18">
        <f t="shared" si="2"/>
        <v>14564.106497490868</v>
      </c>
    </row>
    <row r="38" spans="1:5" ht="12.75">
      <c r="A38" s="9">
        <f>IF(A37&gt;=$C$6,"",A37+1)</f>
        <v>29</v>
      </c>
      <c r="B38" s="10">
        <f>IF(A38&lt;=$C$6,E37,"")</f>
        <v>14564.106497490868</v>
      </c>
      <c r="C38" s="11">
        <f t="shared" si="0"/>
        <v>97.09404331660579</v>
      </c>
      <c r="D38" s="11">
        <f t="shared" si="1"/>
        <v>506.9098572103455</v>
      </c>
      <c r="E38" s="18">
        <f t="shared" si="2"/>
        <v>14154.290683597128</v>
      </c>
    </row>
    <row r="39" spans="1:5" ht="12.75">
      <c r="A39" s="9">
        <f>IF(A38&gt;=$C$6,"",A38+1)</f>
        <v>30</v>
      </c>
      <c r="B39" s="10">
        <f>IF(A39&lt;=$C$6,E38,"")</f>
        <v>14154.290683597128</v>
      </c>
      <c r="C39" s="11">
        <f t="shared" si="0"/>
        <v>94.36193789064752</v>
      </c>
      <c r="D39" s="11">
        <f t="shared" si="1"/>
        <v>506.9098572103455</v>
      </c>
      <c r="E39" s="18">
        <f t="shared" si="2"/>
        <v>13741.742764277431</v>
      </c>
    </row>
    <row r="40" spans="1:5" ht="12.75">
      <c r="A40" s="9">
        <f>IF(A39&gt;=$C$6,"",A39+1)</f>
        <v>31</v>
      </c>
      <c r="B40" s="10">
        <f>IF(A40&lt;=$C$6,E39,"")</f>
        <v>13741.742764277431</v>
      </c>
      <c r="C40" s="11">
        <f t="shared" si="0"/>
        <v>91.6116184285162</v>
      </c>
      <c r="D40" s="11">
        <f t="shared" si="1"/>
        <v>506.9098572103455</v>
      </c>
      <c r="E40" s="18">
        <f t="shared" si="2"/>
        <v>13326.444525495603</v>
      </c>
    </row>
    <row r="41" spans="1:5" ht="12.75">
      <c r="A41" s="9">
        <f>IF(A40&gt;=$C$6,"",A40+1)</f>
        <v>32</v>
      </c>
      <c r="B41" s="10">
        <f>IF(A41&lt;=$C$6,E40,"")</f>
        <v>13326.444525495603</v>
      </c>
      <c r="C41" s="11">
        <f t="shared" si="0"/>
        <v>88.84296350330402</v>
      </c>
      <c r="D41" s="11">
        <f t="shared" si="1"/>
        <v>506.9098572103455</v>
      </c>
      <c r="E41" s="18">
        <f t="shared" si="2"/>
        <v>12908.377631788562</v>
      </c>
    </row>
    <row r="42" spans="1:5" ht="12.75">
      <c r="A42" s="9">
        <f>IF(A41&gt;=$C$6,"",A41+1)</f>
        <v>33</v>
      </c>
      <c r="B42" s="10">
        <f>IF(A42&lt;=$C$6,E41,"")</f>
        <v>12908.377631788562</v>
      </c>
      <c r="C42" s="11">
        <f t="shared" si="0"/>
        <v>86.05585087859042</v>
      </c>
      <c r="D42" s="11">
        <f t="shared" si="1"/>
        <v>506.9098572103455</v>
      </c>
      <c r="E42" s="18">
        <f t="shared" si="2"/>
        <v>12487.523625456808</v>
      </c>
    </row>
    <row r="43" spans="1:5" ht="12.75">
      <c r="A43" s="9">
        <f>IF(A42&gt;=$C$6,"",A42+1)</f>
        <v>34</v>
      </c>
      <c r="B43" s="10">
        <f>IF(A43&lt;=$C$6,E42,"")</f>
        <v>12487.523625456808</v>
      </c>
      <c r="C43" s="11">
        <f t="shared" si="0"/>
        <v>83.25015750304539</v>
      </c>
      <c r="D43" s="11">
        <f t="shared" si="1"/>
        <v>506.9098572103455</v>
      </c>
      <c r="E43" s="18">
        <f t="shared" si="2"/>
        <v>12063.863925749509</v>
      </c>
    </row>
    <row r="44" spans="1:5" ht="12.75">
      <c r="A44" s="9">
        <f>IF(A43&gt;=$C$6,"",A43+1)</f>
        <v>35</v>
      </c>
      <c r="B44" s="10">
        <f>IF(A44&lt;=$C$6,E43,"")</f>
        <v>12063.863925749509</v>
      </c>
      <c r="C44" s="11">
        <f t="shared" si="0"/>
        <v>80.42575950499672</v>
      </c>
      <c r="D44" s="11">
        <f t="shared" si="1"/>
        <v>506.9098572103455</v>
      </c>
      <c r="E44" s="18">
        <f t="shared" si="2"/>
        <v>11637.37982804416</v>
      </c>
    </row>
    <row r="45" spans="1:5" ht="12.75">
      <c r="A45" s="9">
        <f>IF(A44&gt;=$C$6,"",A44+1)</f>
        <v>36</v>
      </c>
      <c r="B45" s="10">
        <f>IF(A45&lt;=$C$6,E44,"")</f>
        <v>11637.37982804416</v>
      </c>
      <c r="C45" s="11">
        <f t="shared" si="0"/>
        <v>77.58253218696107</v>
      </c>
      <c r="D45" s="11">
        <f t="shared" si="1"/>
        <v>506.9098572103455</v>
      </c>
      <c r="E45" s="18">
        <f t="shared" si="2"/>
        <v>11208.052503020777</v>
      </c>
    </row>
    <row r="46" spans="1:5" ht="12.75">
      <c r="A46" s="9">
        <f>IF(A45&gt;=$C$6,"",A45+1)</f>
        <v>37</v>
      </c>
      <c r="B46" s="10">
        <f>IF(A46&lt;=$C$6,E45,"")</f>
        <v>11208.052503020777</v>
      </c>
      <c r="C46" s="11">
        <f t="shared" si="0"/>
        <v>74.72035002013853</v>
      </c>
      <c r="D46" s="11">
        <f t="shared" si="1"/>
        <v>506.9098572103455</v>
      </c>
      <c r="E46" s="18">
        <f t="shared" si="2"/>
        <v>10775.86299583057</v>
      </c>
    </row>
    <row r="47" spans="1:5" ht="12.75">
      <c r="A47" s="9">
        <f>IF(A46&gt;=$C$6,"",A46+1)</f>
        <v>38</v>
      </c>
      <c r="B47" s="10">
        <f>IF(A47&lt;=$C$6,E46,"")</f>
        <v>10775.86299583057</v>
      </c>
      <c r="C47" s="11">
        <f t="shared" si="0"/>
        <v>71.83908663887047</v>
      </c>
      <c r="D47" s="11">
        <f t="shared" si="1"/>
        <v>506.9098572103455</v>
      </c>
      <c r="E47" s="18">
        <f t="shared" si="2"/>
        <v>10340.792225259096</v>
      </c>
    </row>
    <row r="48" spans="1:5" ht="12.75">
      <c r="A48" s="9">
        <f>IF(A47&gt;=$C$6,"",A47+1)</f>
        <v>39</v>
      </c>
      <c r="B48" s="10">
        <f>IF(A48&lt;=$C$6,E47,"")</f>
        <v>10340.792225259096</v>
      </c>
      <c r="C48" s="11">
        <f t="shared" si="0"/>
        <v>68.93861483506065</v>
      </c>
      <c r="D48" s="11">
        <f t="shared" si="1"/>
        <v>506.9098572103455</v>
      </c>
      <c r="E48" s="18">
        <f t="shared" si="2"/>
        <v>9902.820982883812</v>
      </c>
    </row>
    <row r="49" spans="1:5" ht="12.75">
      <c r="A49" s="9">
        <f>IF(A48&gt;=$C$6,"",A48+1)</f>
        <v>40</v>
      </c>
      <c r="B49" s="10">
        <f>IF(A49&lt;=$C$6,E48,"")</f>
        <v>9902.820982883812</v>
      </c>
      <c r="C49" s="11">
        <f t="shared" si="0"/>
        <v>66.01880655255874</v>
      </c>
      <c r="D49" s="11">
        <f t="shared" si="1"/>
        <v>506.9098572103455</v>
      </c>
      <c r="E49" s="18">
        <f t="shared" si="2"/>
        <v>9461.929932226025</v>
      </c>
    </row>
    <row r="50" spans="1:5" ht="12.75">
      <c r="A50" s="9">
        <f>IF(A49&gt;=$C$6,"",A49+1)</f>
        <v>41</v>
      </c>
      <c r="B50" s="10">
        <f>IF(A50&lt;=$C$6,E49,"")</f>
        <v>9461.929932226025</v>
      </c>
      <c r="C50" s="11">
        <f t="shared" si="0"/>
        <v>63.07953288150683</v>
      </c>
      <c r="D50" s="11">
        <f t="shared" si="1"/>
        <v>506.9098572103455</v>
      </c>
      <c r="E50" s="18">
        <f t="shared" si="2"/>
        <v>9018.099607897188</v>
      </c>
    </row>
    <row r="51" spans="1:5" ht="12.75">
      <c r="A51" s="9">
        <f>IF(A50&gt;=$C$6,"",A50+1)</f>
        <v>42</v>
      </c>
      <c r="B51" s="10">
        <f>IF(A51&lt;=$C$6,E50,"")</f>
        <v>9018.099607897188</v>
      </c>
      <c r="C51" s="11">
        <f t="shared" si="0"/>
        <v>60.12066405264792</v>
      </c>
      <c r="D51" s="11">
        <f t="shared" si="1"/>
        <v>506.9098572103455</v>
      </c>
      <c r="E51" s="18">
        <f t="shared" si="2"/>
        <v>8571.31041473949</v>
      </c>
    </row>
    <row r="52" spans="1:5" ht="12.75">
      <c r="A52" s="9">
        <f>IF(A51&gt;=$C$6,"",A51+1)</f>
        <v>43</v>
      </c>
      <c r="B52" s="10">
        <f>IF(A52&lt;=$C$6,E51,"")</f>
        <v>8571.31041473949</v>
      </c>
      <c r="C52" s="11">
        <f t="shared" si="0"/>
        <v>57.1420694315966</v>
      </c>
      <c r="D52" s="11">
        <f t="shared" si="1"/>
        <v>506.9098572103455</v>
      </c>
      <c r="E52" s="18">
        <f t="shared" si="2"/>
        <v>8121.542626960741</v>
      </c>
    </row>
    <row r="53" spans="1:5" ht="12.75">
      <c r="A53" s="9">
        <f>IF(A52&gt;=$C$6,"",A52+1)</f>
        <v>44</v>
      </c>
      <c r="B53" s="10">
        <f>IF(A53&lt;=$C$6,E52,"")</f>
        <v>8121.542626960741</v>
      </c>
      <c r="C53" s="11">
        <f t="shared" si="0"/>
        <v>54.143617513071604</v>
      </c>
      <c r="D53" s="11">
        <f t="shared" si="1"/>
        <v>506.9098572103455</v>
      </c>
      <c r="E53" s="18">
        <f t="shared" si="2"/>
        <v>7668.776387263467</v>
      </c>
    </row>
    <row r="54" spans="1:5" ht="12.75">
      <c r="A54" s="9">
        <f>IF(A53&gt;=$C$6,"",A53+1)</f>
        <v>45</v>
      </c>
      <c r="B54" s="10">
        <f>IF(A54&lt;=$C$6,E53,"")</f>
        <v>7668.776387263467</v>
      </c>
      <c r="C54" s="11">
        <f t="shared" si="0"/>
        <v>51.125175915089784</v>
      </c>
      <c r="D54" s="11">
        <f t="shared" si="1"/>
        <v>506.9098572103455</v>
      </c>
      <c r="E54" s="18">
        <f t="shared" si="2"/>
        <v>7212.991705968211</v>
      </c>
    </row>
    <row r="55" spans="1:5" ht="12.75">
      <c r="A55" s="9">
        <f>IF(A54&gt;=$C$6,"",A54+1)</f>
        <v>46</v>
      </c>
      <c r="B55" s="10">
        <f>IF(A55&lt;=$C$6,E54,"")</f>
        <v>7212.991705968211</v>
      </c>
      <c r="C55" s="11">
        <f t="shared" si="0"/>
        <v>48.08661137312141</v>
      </c>
      <c r="D55" s="11">
        <f t="shared" si="1"/>
        <v>506.9098572103455</v>
      </c>
      <c r="E55" s="18">
        <f t="shared" si="2"/>
        <v>6754.168460130987</v>
      </c>
    </row>
    <row r="56" spans="1:5" ht="12.75">
      <c r="A56" s="9">
        <f>IF(A55&gt;=$C$6,"",A55+1)</f>
        <v>47</v>
      </c>
      <c r="B56" s="10">
        <f>IF(A56&lt;=$C$6,E55,"")</f>
        <v>6754.168460130987</v>
      </c>
      <c r="C56" s="11">
        <f t="shared" si="0"/>
        <v>45.02778973420658</v>
      </c>
      <c r="D56" s="11">
        <f t="shared" si="1"/>
        <v>506.9098572103455</v>
      </c>
      <c r="E56" s="18">
        <f t="shared" si="2"/>
        <v>6292.286392654848</v>
      </c>
    </row>
    <row r="57" spans="1:5" ht="12.75">
      <c r="A57" s="9">
        <f>IF(A56&gt;=$C$6,"",A56+1)</f>
        <v>48</v>
      </c>
      <c r="B57" s="10">
        <f>IF(A57&lt;=$C$6,E56,"")</f>
        <v>6292.286392654848</v>
      </c>
      <c r="C57" s="11">
        <f t="shared" si="0"/>
        <v>41.94857595103232</v>
      </c>
      <c r="D57" s="11">
        <f t="shared" si="1"/>
        <v>506.9098572103455</v>
      </c>
      <c r="E57" s="18">
        <f t="shared" si="2"/>
        <v>5827.325111395535</v>
      </c>
    </row>
    <row r="58" spans="1:5" ht="12.75">
      <c r="A58" s="9">
        <f>IF(A57&gt;=$C$6,"",A57+1)</f>
        <v>49</v>
      </c>
      <c r="B58" s="10">
        <f>IF(A58&lt;=$C$6,E57,"")</f>
        <v>5827.325111395535</v>
      </c>
      <c r="C58" s="11">
        <f t="shared" si="0"/>
        <v>38.84883407597023</v>
      </c>
      <c r="D58" s="11">
        <f t="shared" si="1"/>
        <v>506.9098572103455</v>
      </c>
      <c r="E58" s="18">
        <f t="shared" si="2"/>
        <v>5359.2640882611595</v>
      </c>
    </row>
    <row r="59" spans="1:5" ht="12.75">
      <c r="A59" s="9">
        <f>IF(A58&gt;=$C$6,"",A58+1)</f>
        <v>50</v>
      </c>
      <c r="B59" s="10">
        <f>IF(A59&lt;=$C$6,E58,"")</f>
        <v>5359.2640882611595</v>
      </c>
      <c r="C59" s="11">
        <f t="shared" si="0"/>
        <v>35.7284272550744</v>
      </c>
      <c r="D59" s="11">
        <f t="shared" si="1"/>
        <v>506.9098572103455</v>
      </c>
      <c r="E59" s="18">
        <f t="shared" si="2"/>
        <v>4888.082658305888</v>
      </c>
    </row>
    <row r="60" spans="1:5" ht="12.75">
      <c r="A60" s="9">
        <f>IF(A59&gt;=$C$6,"",A59+1)</f>
        <v>51</v>
      </c>
      <c r="B60" s="10">
        <f>IF(A60&lt;=$C$6,E59,"")</f>
        <v>4888.082658305888</v>
      </c>
      <c r="C60" s="11">
        <f t="shared" si="0"/>
        <v>32.58721772203925</v>
      </c>
      <c r="D60" s="11">
        <f t="shared" si="1"/>
        <v>506.9098572103455</v>
      </c>
      <c r="E60" s="18">
        <f t="shared" si="2"/>
        <v>4413.760018817581</v>
      </c>
    </row>
    <row r="61" spans="1:5" ht="12.75">
      <c r="A61" s="9">
        <f>IF(A60&gt;=$C$6,"",A60+1)</f>
        <v>52</v>
      </c>
      <c r="B61" s="10">
        <f>IF(A61&lt;=$C$6,E60,"")</f>
        <v>4413.760018817581</v>
      </c>
      <c r="C61" s="11">
        <f t="shared" si="0"/>
        <v>29.425066792117207</v>
      </c>
      <c r="D61" s="11">
        <f t="shared" si="1"/>
        <v>506.9098572103455</v>
      </c>
      <c r="E61" s="18">
        <f t="shared" si="2"/>
        <v>3936.2752283993527</v>
      </c>
    </row>
    <row r="62" spans="1:5" ht="12.75">
      <c r="A62" s="9">
        <f>IF(A61&gt;=$C$6,"",A61+1)</f>
        <v>53</v>
      </c>
      <c r="B62" s="10">
        <f>IF(A62&lt;=$C$6,E61,"")</f>
        <v>3936.2752283993527</v>
      </c>
      <c r="C62" s="11">
        <f t="shared" si="0"/>
        <v>26.241834855995688</v>
      </c>
      <c r="D62" s="11">
        <f t="shared" si="1"/>
        <v>506.9098572103455</v>
      </c>
      <c r="E62" s="18">
        <f t="shared" si="2"/>
        <v>3455.6072060450033</v>
      </c>
    </row>
    <row r="63" spans="1:5" ht="12.75">
      <c r="A63" s="9">
        <f>IF(A62&gt;=$C$6,"",A62+1)</f>
        <v>54</v>
      </c>
      <c r="B63" s="10">
        <f>IF(A63&lt;=$C$6,E62,"")</f>
        <v>3455.6072060450033</v>
      </c>
      <c r="C63" s="11">
        <f t="shared" si="0"/>
        <v>23.037381373633355</v>
      </c>
      <c r="D63" s="11">
        <f t="shared" si="1"/>
        <v>506.9098572103455</v>
      </c>
      <c r="E63" s="18">
        <f t="shared" si="2"/>
        <v>2971.7347302082912</v>
      </c>
    </row>
    <row r="64" spans="1:5" ht="12.75">
      <c r="A64" s="9">
        <f>IF(A63&gt;=$C$6,"",A63+1)</f>
        <v>55</v>
      </c>
      <c r="B64" s="10">
        <f>IF(A64&lt;=$C$6,E63,"")</f>
        <v>2971.7347302082912</v>
      </c>
      <c r="C64" s="11">
        <f t="shared" si="0"/>
        <v>19.811564868055275</v>
      </c>
      <c r="D64" s="11">
        <f t="shared" si="1"/>
        <v>506.9098572103455</v>
      </c>
      <c r="E64" s="18">
        <f t="shared" si="2"/>
        <v>2484.6364378660014</v>
      </c>
    </row>
    <row r="65" spans="1:5" ht="12.75">
      <c r="A65" s="9">
        <f>IF(A64&gt;=$C$6,"",A64+1)</f>
        <v>56</v>
      </c>
      <c r="B65" s="10">
        <f>IF(A65&lt;=$C$6,E64,"")</f>
        <v>2484.6364378660014</v>
      </c>
      <c r="C65" s="11">
        <f t="shared" si="0"/>
        <v>16.564242919106675</v>
      </c>
      <c r="D65" s="11">
        <f t="shared" si="1"/>
        <v>506.9098572103455</v>
      </c>
      <c r="E65" s="18">
        <f t="shared" si="2"/>
        <v>1994.2908235747625</v>
      </c>
    </row>
    <row r="66" spans="1:5" ht="12.75">
      <c r="A66" s="9">
        <f>IF(A65&gt;=$C$6,"",A65+1)</f>
        <v>57</v>
      </c>
      <c r="B66" s="10">
        <f>IF(A66&lt;=$C$6,E65,"")</f>
        <v>1994.2908235747625</v>
      </c>
      <c r="C66" s="11">
        <f t="shared" si="0"/>
        <v>13.295272157165085</v>
      </c>
      <c r="D66" s="11">
        <f t="shared" si="1"/>
        <v>506.9098572103455</v>
      </c>
      <c r="E66" s="18">
        <f t="shared" si="2"/>
        <v>1500.676238521582</v>
      </c>
    </row>
    <row r="67" spans="1:5" ht="12.75">
      <c r="A67" s="9">
        <f>IF(A66&gt;=$C$6,"",A66+1)</f>
        <v>58</v>
      </c>
      <c r="B67" s="10">
        <f>IF(A67&lt;=$C$6,E66,"")</f>
        <v>1500.676238521582</v>
      </c>
      <c r="C67" s="11">
        <f t="shared" si="0"/>
        <v>10.004508256810547</v>
      </c>
      <c r="D67" s="11">
        <f t="shared" si="1"/>
        <v>506.9098572103455</v>
      </c>
      <c r="E67" s="18">
        <f t="shared" si="2"/>
        <v>1003.7708895680471</v>
      </c>
    </row>
    <row r="68" spans="1:5" ht="12.75">
      <c r="A68" s="9">
        <f>IF(A67&gt;=$C$6,"",A67+1)</f>
        <v>59</v>
      </c>
      <c r="B68" s="10">
        <f>IF(A68&lt;=$C$6,E67,"")</f>
        <v>1003.7708895680471</v>
      </c>
      <c r="C68" s="11">
        <f t="shared" si="0"/>
        <v>6.691805930453647</v>
      </c>
      <c r="D68" s="11">
        <f t="shared" si="1"/>
        <v>506.9098572103455</v>
      </c>
      <c r="E68" s="18">
        <f t="shared" si="2"/>
        <v>503.5528382881552</v>
      </c>
    </row>
    <row r="69" spans="1:5" ht="12.75">
      <c r="A69" s="9">
        <f>IF(A68&gt;=$C$6,"",A68+1)</f>
        <v>60</v>
      </c>
      <c r="B69" s="10">
        <f>IF(A69&lt;=$C$6,E68,"")</f>
        <v>503.5528382881552</v>
      </c>
      <c r="C69" s="11">
        <f t="shared" si="0"/>
        <v>3.357018921921035</v>
      </c>
      <c r="D69" s="11">
        <f t="shared" si="1"/>
        <v>506.9098572103455</v>
      </c>
      <c r="E69" s="18">
        <f t="shared" si="2"/>
        <v>-2.6921043172478676E-10</v>
      </c>
    </row>
    <row r="70" spans="1:5" ht="12.75">
      <c r="A70" s="9">
        <f>IF(A69&gt;=$C$6,"",A69+1)</f>
      </c>
      <c r="B70" s="10">
        <f>IF(A70&lt;=$C$6,E69,"")</f>
      </c>
      <c r="C70" s="11">
        <f>IF(A70&lt;=$C$6,ROUND(B70*$C$7/12,2),"")</f>
      </c>
      <c r="D70" s="11">
        <f>IF(A70&lt;=$C$6,IF(A70=$C$6,B70+C70,$D$7),"")</f>
      </c>
      <c r="E70" s="18">
        <f>IF(A70&lt;=$C$6,ROUND(B70+C70-D70,2),"")</f>
      </c>
    </row>
    <row r="72" ht="12.75">
      <c r="A72" s="5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6.2 - Example 2</dc:subject>
  <dc:creator/>
  <cp:keywords/>
  <dc:description/>
  <cp:lastModifiedBy>csitek</cp:lastModifiedBy>
  <cp:lastPrinted>2011-06-28T17:33:02Z</cp:lastPrinted>
  <dcterms:created xsi:type="dcterms:W3CDTF">2011-03-08T19:21:11Z</dcterms:created>
  <dcterms:modified xsi:type="dcterms:W3CDTF">2011-06-28T17:55:00Z</dcterms:modified>
  <cp:category/>
  <cp:version/>
  <cp:contentType/>
  <cp:contentStatus/>
</cp:coreProperties>
</file>